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Z:\Donatella\ANTICORRUZIONE E TRASPARENZA\AMMINISTRAZIONE TRASPARENTE\04_PERSONALE\TASSI DI ASSENZA\"/>
    </mc:Choice>
  </mc:AlternateContent>
  <xr:revisionPtr revIDLastSave="0" documentId="13_ncr:1_{7F0E83F4-3677-4616-A395-050C4551CA13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1_TRIM_2023" sheetId="1" r:id="rId1"/>
    <sheet name="2_TRIM_2023" sheetId="3" r:id="rId2"/>
    <sheet name="3_TRIM_2023" sheetId="2" r:id="rId3"/>
    <sheet name="4_TRIM_2023" sheetId="4" r:id="rId4"/>
  </sheets>
  <calcPr calcId="191029"/>
</workbook>
</file>

<file path=xl/calcChain.xml><?xml version="1.0" encoding="utf-8"?>
<calcChain xmlns="http://schemas.openxmlformats.org/spreadsheetml/2006/main">
  <c r="B34" i="4" l="1"/>
  <c r="B32" i="4"/>
  <c r="B31" i="4"/>
  <c r="B30" i="4"/>
  <c r="B29" i="4"/>
  <c r="B28" i="4"/>
  <c r="B27" i="4"/>
  <c r="B25" i="4"/>
  <c r="B24" i="4"/>
  <c r="B22" i="4"/>
  <c r="B18" i="4"/>
  <c r="B13" i="4"/>
  <c r="B35" i="4" s="1"/>
  <c r="B11" i="4"/>
  <c r="B33" i="4" s="1"/>
  <c r="B4" i="4"/>
  <c r="B26" i="4" l="1"/>
  <c r="B15" i="4"/>
  <c r="B34" i="1" l="1"/>
  <c r="B32" i="1"/>
  <c r="B31" i="1"/>
  <c r="B30" i="1"/>
  <c r="B29" i="1"/>
  <c r="B28" i="1"/>
  <c r="B27" i="1"/>
  <c r="B25" i="1"/>
  <c r="B24" i="1"/>
  <c r="B22" i="1"/>
  <c r="B13" i="1"/>
  <c r="B35" i="1" s="1"/>
  <c r="B11" i="1"/>
  <c r="B33" i="1" s="1"/>
  <c r="B4" i="1"/>
  <c r="B26" i="1" s="1"/>
  <c r="B15" i="1" l="1"/>
</calcChain>
</file>

<file path=xl/sharedStrings.xml><?xml version="1.0" encoding="utf-8"?>
<sst xmlns="http://schemas.openxmlformats.org/spreadsheetml/2006/main" count="120" uniqueCount="36">
  <si>
    <t>1° TRIM 2023</t>
  </si>
  <si>
    <t>Numero medio dipendenti 1° trim. 2023</t>
  </si>
  <si>
    <t>N. ore assenza per astensione maternità/paternità/allattamento/congedo parentale</t>
  </si>
  <si>
    <t xml:space="preserve">N. ore assenza per Legge 104/92 </t>
  </si>
  <si>
    <t>N. ore assenza ingiustificata DL 127/21</t>
  </si>
  <si>
    <t>N. ore assenza per permessi sindacali, assemblee, sciopero</t>
  </si>
  <si>
    <t>N. ore assenza per motivi istituzionali</t>
  </si>
  <si>
    <t>N. ore assenza per congedo matrimoniale</t>
  </si>
  <si>
    <t>N. ore assenza per infortunio sul lavoro</t>
  </si>
  <si>
    <t>N. ore assenza per motivi di salute-malattie-visite-dono sangue</t>
  </si>
  <si>
    <t>N. ore assenza per motivi di studio</t>
  </si>
  <si>
    <t>N. ore assenza per ferie/semifestività</t>
  </si>
  <si>
    <t>Totale ore assenza</t>
  </si>
  <si>
    <t>N.ORE LAVORABILI</t>
  </si>
  <si>
    <t>N.ore dovute (lavorabili, ferie sottratte)</t>
  </si>
  <si>
    <t>N.ore ordinarie lavorate</t>
  </si>
  <si>
    <t>N.ore conteggiate come straordinario</t>
  </si>
  <si>
    <t>Totale ore lavorate</t>
  </si>
  <si>
    <t>% ore ordinarie lavorate su lavorabili</t>
  </si>
  <si>
    <t>% straordinari su ore lavorabili</t>
  </si>
  <si>
    <t>% ore di  assenza per astensione maternità/paternità/allattamento/congedo parentale su ore lavorabili</t>
  </si>
  <si>
    <t>% ore di  assenza per legge 104/92 su ore lavorabili</t>
  </si>
  <si>
    <t>% ore assenza ingiustificata DL 127/21</t>
  </si>
  <si>
    <t>% ore assenza per permessi sindacali, assemblee, sciopero su ore lavorabili</t>
  </si>
  <si>
    <t>% ore assenza per motivi istituzionali su ore lavorabili</t>
  </si>
  <si>
    <t>% ore assenza per congedo matrimoniale su ore lavorabili</t>
  </si>
  <si>
    <t>% ore di assenza per infortunio su ore lavorabili</t>
  </si>
  <si>
    <t>% ore di  assenza per malattia/visite/ricovero/dono sangue su ore lavorabili</t>
  </si>
  <si>
    <t>% ore assenza per motivi di studio su ore lavorabili</t>
  </si>
  <si>
    <t>% ore assenza per ferie/semifestività</t>
  </si>
  <si>
    <t>3° TRIM 2023</t>
  </si>
  <si>
    <t>Numero medio dipendenti 3° trim. 2023</t>
  </si>
  <si>
    <t>2° TRIM 2023</t>
  </si>
  <si>
    <t>Numero medio dipendenti 2° trim. 2023</t>
  </si>
  <si>
    <t>4° TRIM 2023</t>
  </si>
  <si>
    <t>Numero medio dipendenti 4° trim.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</si>
</sst>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 &quot;#,##0.00&quot; &quot;;&quot;-&quot;#,##0.00&quot; &quot;;&quot; -&quot;00&quot; &quot;;&quot; &quot;@&quot; &quot;"/>
    <numFmt numFmtId="165" formatCode="&quot; &quot;#,##0.00&quot;   &quot;;&quot;-&quot;#,##0.00&quot;   &quot;;&quot; -&quot;00&quot;   &quot;;&quot; &quot;@&quot; &quot;"/>
    <numFmt numFmtId="166" formatCode="0.0000000%"/>
    <numFmt numFmtId="167" formatCode="0.000%"/>
    <numFmt numFmtId="168" formatCode="&quot; $&quot;#,##0&quot; &quot;;&quot; $(&quot;#,##0&quot;)&quot;;&quot; $- &quot;;&quot; &quot;@&quot; &quot;"/>
  </numFmts>
  <fonts count="9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Verdana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</borders>
  <cellStyleXfs count="6">
    <xf numFmtId="0" fontId="0" fillId="0" borderId="0"/>
    <xf numFmtId="168" fontId="2" fillId="0" borderId="0" applyFont="0" applyBorder="0" applyProtection="0"/>
    <xf numFmtId="9" fontId="2" fillId="0" borderId="0" applyFont="0" applyBorder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2" borderId="0" xfId="0" applyFont="1" applyFill="1" applyAlignment="1">
      <alignment horizontal="right" vertical="center"/>
    </xf>
    <xf numFmtId="164" fontId="6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1" applyNumberFormat="1" applyFont="1" applyAlignment="1">
      <alignment horizontal="right" vertical="center"/>
    </xf>
    <xf numFmtId="164" fontId="5" fillId="0" borderId="0" xfId="0" applyNumberFormat="1" applyFont="1"/>
    <xf numFmtId="164" fontId="8" fillId="0" borderId="0" xfId="1" applyNumberFormat="1" applyFont="1" applyAlignment="1">
      <alignment vertical="center"/>
    </xf>
    <xf numFmtId="165" fontId="5" fillId="0" borderId="0" xfId="0" applyNumberFormat="1" applyFont="1"/>
    <xf numFmtId="164" fontId="0" fillId="0" borderId="0" xfId="0" applyNumberFormat="1"/>
    <xf numFmtId="10" fontId="8" fillId="0" borderId="0" xfId="2" applyNumberFormat="1" applyFont="1" applyAlignment="1">
      <alignment vertical="center"/>
    </xf>
    <xf numFmtId="166" fontId="5" fillId="0" borderId="0" xfId="2" applyNumberFormat="1" applyFont="1"/>
    <xf numFmtId="167" fontId="2" fillId="0" borderId="0" xfId="2" applyNumberFormat="1"/>
    <xf numFmtId="0" fontId="0" fillId="0" borderId="0" xfId="0" applyAlignment="1">
      <alignment vertical="center"/>
    </xf>
    <xf numFmtId="10" fontId="0" fillId="0" borderId="0" xfId="0" applyNumberFormat="1" applyAlignment="1">
      <alignment vertical="center"/>
    </xf>
    <xf numFmtId="0" fontId="3" fillId="0" borderId="0" xfId="3" applyFont="1" applyAlignment="1">
      <alignment vertical="center"/>
    </xf>
    <xf numFmtId="0" fontId="4" fillId="0" borderId="1" xfId="3" applyFont="1" applyBorder="1" applyAlignment="1">
      <alignment horizontal="center" vertical="center" wrapText="1"/>
    </xf>
    <xf numFmtId="0" fontId="6" fillId="2" borderId="0" xfId="3" applyFont="1" applyFill="1" applyAlignment="1">
      <alignment horizontal="right" vertical="center"/>
    </xf>
    <xf numFmtId="164" fontId="6" fillId="2" borderId="0" xfId="3" applyNumberFormat="1" applyFont="1" applyFill="1" applyAlignment="1">
      <alignment vertical="center"/>
    </xf>
    <xf numFmtId="0" fontId="7" fillId="0" borderId="0" xfId="3" applyFont="1" applyAlignment="1">
      <alignment horizontal="right" vertical="center"/>
    </xf>
    <xf numFmtId="164" fontId="7" fillId="0" borderId="0" xfId="3" applyNumberFormat="1" applyFont="1" applyAlignment="1">
      <alignment vertical="center"/>
    </xf>
    <xf numFmtId="0" fontId="8" fillId="0" borderId="0" xfId="3" applyFont="1" applyAlignment="1">
      <alignment vertical="center"/>
    </xf>
    <xf numFmtId="164" fontId="8" fillId="0" borderId="0" xfId="3" applyNumberFormat="1" applyFont="1" applyAlignment="1">
      <alignment vertical="center"/>
    </xf>
    <xf numFmtId="0" fontId="7" fillId="0" borderId="0" xfId="3" applyFont="1" applyAlignment="1">
      <alignment vertical="center"/>
    </xf>
    <xf numFmtId="164" fontId="7" fillId="0" borderId="0" xfId="4" applyNumberFormat="1" applyFont="1" applyAlignment="1">
      <alignment horizontal="right" vertical="center"/>
    </xf>
    <xf numFmtId="10" fontId="8" fillId="0" borderId="0" xfId="5" applyNumberFormat="1" applyFont="1" applyAlignment="1">
      <alignment vertical="center"/>
    </xf>
  </cellXfs>
  <cellStyles count="6">
    <cellStyle name="Migliaia" xfId="1" builtinId="3" customBuiltin="1"/>
    <cellStyle name="Migliaia 2" xfId="4" xr:uid="{C7BBF3E6-0A4B-4D28-84E0-8A3FCA6472E5}"/>
    <cellStyle name="Normale" xfId="0" builtinId="0" customBuiltin="1"/>
    <cellStyle name="Normale 2" xfId="3" xr:uid="{B42370C8-24FF-41D5-947A-4973CEDB175F}"/>
    <cellStyle name="Percentuale" xfId="2" builtinId="5" customBuiltin="1"/>
    <cellStyle name="Percentuale 2" xfId="5" xr:uid="{085D6CED-6705-4548-9E6D-947A2ACDFF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workbookViewId="0"/>
  </sheetViews>
  <sheetFormatPr defaultRowHeight="12.75" x14ac:dyDescent="0.2"/>
  <cols>
    <col min="1" max="1" width="85.28515625" bestFit="1" customWidth="1"/>
    <col min="2" max="2" width="13" customWidth="1"/>
    <col min="3" max="3" width="10.28515625" bestFit="1" customWidth="1"/>
    <col min="4" max="4" width="11.85546875" style="3" bestFit="1" customWidth="1"/>
    <col min="5" max="7" width="9.140625" style="3" customWidth="1"/>
    <col min="8" max="8" width="9.140625" customWidth="1"/>
  </cols>
  <sheetData>
    <row r="1" spans="1:3" ht="23.25" customHeight="1" x14ac:dyDescent="0.2">
      <c r="A1" s="1"/>
      <c r="B1" s="2" t="s">
        <v>0</v>
      </c>
    </row>
    <row r="2" spans="1:3" ht="15" x14ac:dyDescent="0.2">
      <c r="A2" s="4" t="s">
        <v>1</v>
      </c>
      <c r="B2" s="5">
        <v>33.39</v>
      </c>
    </row>
    <row r="3" spans="1:3" x14ac:dyDescent="0.2">
      <c r="A3" s="6"/>
      <c r="B3" s="7"/>
    </row>
    <row r="4" spans="1:3" x14ac:dyDescent="0.2">
      <c r="A4" s="8" t="s">
        <v>2</v>
      </c>
      <c r="B4" s="9">
        <f>24.75+60.25</f>
        <v>85</v>
      </c>
      <c r="C4" s="9"/>
    </row>
    <row r="5" spans="1:3" x14ac:dyDescent="0.2">
      <c r="A5" s="8" t="s">
        <v>3</v>
      </c>
      <c r="B5" s="9">
        <v>63.5</v>
      </c>
      <c r="C5" s="9"/>
    </row>
    <row r="6" spans="1:3" x14ac:dyDescent="0.2">
      <c r="A6" s="8" t="s">
        <v>4</v>
      </c>
      <c r="B6" s="9">
        <v>0</v>
      </c>
      <c r="C6" s="9"/>
    </row>
    <row r="7" spans="1:3" x14ac:dyDescent="0.2">
      <c r="A7" s="8" t="s">
        <v>5</v>
      </c>
      <c r="B7" s="9">
        <v>0</v>
      </c>
      <c r="C7" s="9"/>
    </row>
    <row r="8" spans="1:3" x14ac:dyDescent="0.2">
      <c r="A8" s="8" t="s">
        <v>6</v>
      </c>
      <c r="B8" s="9">
        <v>0</v>
      </c>
      <c r="C8" s="9"/>
    </row>
    <row r="9" spans="1:3" x14ac:dyDescent="0.2">
      <c r="A9" s="8" t="s">
        <v>7</v>
      </c>
      <c r="B9" s="9">
        <v>0</v>
      </c>
      <c r="C9" s="9"/>
    </row>
    <row r="10" spans="1:3" x14ac:dyDescent="0.2">
      <c r="A10" s="8" t="s">
        <v>8</v>
      </c>
      <c r="B10" s="9">
        <v>0</v>
      </c>
      <c r="C10" s="9"/>
    </row>
    <row r="11" spans="1:3" x14ac:dyDescent="0.2">
      <c r="A11" s="8" t="s">
        <v>9</v>
      </c>
      <c r="B11" s="9">
        <f>8.25+44+1134.25</f>
        <v>1186.5</v>
      </c>
      <c r="C11" s="9"/>
    </row>
    <row r="12" spans="1:3" x14ac:dyDescent="0.2">
      <c r="A12" s="8" t="s">
        <v>10</v>
      </c>
      <c r="B12" s="9"/>
      <c r="C12" s="9"/>
    </row>
    <row r="13" spans="1:3" x14ac:dyDescent="0.2">
      <c r="A13" s="8" t="s">
        <v>11</v>
      </c>
      <c r="B13" s="9">
        <f>1104+122.25</f>
        <v>1226.25</v>
      </c>
      <c r="C13" s="9"/>
    </row>
    <row r="14" spans="1:3" x14ac:dyDescent="0.2">
      <c r="A14" s="10"/>
      <c r="B14" s="11"/>
    </row>
    <row r="15" spans="1:3" ht="15" x14ac:dyDescent="0.2">
      <c r="A15" s="4" t="s">
        <v>12</v>
      </c>
      <c r="B15" s="5">
        <f>SUM(B4:B14)</f>
        <v>2561.25</v>
      </c>
    </row>
    <row r="16" spans="1:3" x14ac:dyDescent="0.2">
      <c r="A16" s="6"/>
      <c r="B16" s="7"/>
    </row>
    <row r="17" spans="1:5" x14ac:dyDescent="0.2">
      <c r="A17" s="8" t="s">
        <v>13</v>
      </c>
      <c r="B17" s="7">
        <v>16456.5</v>
      </c>
      <c r="C17" s="12"/>
      <c r="D17" s="12"/>
      <c r="E17" s="12"/>
    </row>
    <row r="18" spans="1:5" x14ac:dyDescent="0.2">
      <c r="A18" s="8" t="s">
        <v>14</v>
      </c>
      <c r="B18" s="9">
        <v>15230.25</v>
      </c>
      <c r="C18" s="9"/>
    </row>
    <row r="19" spans="1:5" x14ac:dyDescent="0.2">
      <c r="A19" s="8"/>
      <c r="B19" s="9"/>
      <c r="C19" s="9"/>
    </row>
    <row r="20" spans="1:5" x14ac:dyDescent="0.2">
      <c r="A20" s="8" t="s">
        <v>15</v>
      </c>
      <c r="B20" s="9">
        <v>13895.25</v>
      </c>
      <c r="C20" s="13"/>
      <c r="D20" s="14"/>
    </row>
    <row r="21" spans="1:5" x14ac:dyDescent="0.2">
      <c r="A21" s="8" t="s">
        <v>16</v>
      </c>
      <c r="B21" s="9">
        <v>100</v>
      </c>
      <c r="C21" s="9"/>
    </row>
    <row r="22" spans="1:5" ht="15" x14ac:dyDescent="0.2">
      <c r="A22" s="4" t="s">
        <v>17</v>
      </c>
      <c r="B22" s="5">
        <f>SUM(B20:B21)</f>
        <v>13995.25</v>
      </c>
      <c r="C22" s="15"/>
      <c r="D22" s="14"/>
    </row>
    <row r="23" spans="1:5" x14ac:dyDescent="0.2">
      <c r="A23" s="8"/>
      <c r="B23" s="9"/>
    </row>
    <row r="24" spans="1:5" x14ac:dyDescent="0.2">
      <c r="A24" s="8" t="s">
        <v>18</v>
      </c>
      <c r="B24" s="16">
        <f>+B20/B17</f>
        <v>0.84436240998997358</v>
      </c>
    </row>
    <row r="25" spans="1:5" x14ac:dyDescent="0.2">
      <c r="A25" s="8" t="s">
        <v>19</v>
      </c>
      <c r="B25" s="16">
        <f>+B21/B17</f>
        <v>6.0766262571020566E-3</v>
      </c>
    </row>
    <row r="26" spans="1:5" x14ac:dyDescent="0.2">
      <c r="A26" s="8" t="s">
        <v>20</v>
      </c>
      <c r="B26" s="16">
        <f t="shared" ref="B26:B35" si="0">+B4/$B$17</f>
        <v>5.1651323185367484E-3</v>
      </c>
      <c r="D26" s="17"/>
    </row>
    <row r="27" spans="1:5" x14ac:dyDescent="0.2">
      <c r="A27" s="8" t="s">
        <v>21</v>
      </c>
      <c r="B27" s="16">
        <f t="shared" si="0"/>
        <v>3.8586576732598061E-3</v>
      </c>
      <c r="D27" s="17"/>
    </row>
    <row r="28" spans="1:5" x14ac:dyDescent="0.2">
      <c r="A28" s="8" t="s">
        <v>22</v>
      </c>
      <c r="B28" s="16">
        <f t="shared" si="0"/>
        <v>0</v>
      </c>
      <c r="D28" s="18"/>
    </row>
    <row r="29" spans="1:5" x14ac:dyDescent="0.2">
      <c r="A29" s="8" t="s">
        <v>23</v>
      </c>
      <c r="B29" s="16">
        <f t="shared" si="0"/>
        <v>0</v>
      </c>
    </row>
    <row r="30" spans="1:5" x14ac:dyDescent="0.2">
      <c r="A30" s="8" t="s">
        <v>24</v>
      </c>
      <c r="B30" s="16">
        <f t="shared" si="0"/>
        <v>0</v>
      </c>
    </row>
    <row r="31" spans="1:5" x14ac:dyDescent="0.2">
      <c r="A31" s="8" t="s">
        <v>25</v>
      </c>
      <c r="B31" s="16">
        <f t="shared" si="0"/>
        <v>0</v>
      </c>
    </row>
    <row r="32" spans="1:5" x14ac:dyDescent="0.2">
      <c r="A32" s="8" t="s">
        <v>26</v>
      </c>
      <c r="B32" s="16">
        <f t="shared" si="0"/>
        <v>0</v>
      </c>
    </row>
    <row r="33" spans="1:2" x14ac:dyDescent="0.2">
      <c r="A33" s="8" t="s">
        <v>27</v>
      </c>
      <c r="B33" s="16">
        <f t="shared" si="0"/>
        <v>7.20991705405159E-2</v>
      </c>
    </row>
    <row r="34" spans="1:2" x14ac:dyDescent="0.2">
      <c r="A34" s="8" t="s">
        <v>28</v>
      </c>
      <c r="B34" s="16">
        <f t="shared" si="0"/>
        <v>0</v>
      </c>
    </row>
    <row r="35" spans="1:2" x14ac:dyDescent="0.2">
      <c r="A35" s="8" t="s">
        <v>29</v>
      </c>
      <c r="B35" s="16">
        <f t="shared" si="0"/>
        <v>7.4514629477713978E-2</v>
      </c>
    </row>
    <row r="36" spans="1:2" x14ac:dyDescent="0.2">
      <c r="A36" s="19"/>
      <c r="B36" s="20"/>
    </row>
    <row r="37" spans="1:2" x14ac:dyDescent="0.2">
      <c r="A37" s="19"/>
      <c r="B37" s="20"/>
    </row>
    <row r="38" spans="1:2" x14ac:dyDescent="0.2">
      <c r="A38" s="19"/>
      <c r="B38" s="20"/>
    </row>
    <row r="39" spans="1:2" x14ac:dyDescent="0.2">
      <c r="A39" s="19"/>
    </row>
    <row r="40" spans="1:2" x14ac:dyDescent="0.2">
      <c r="A40" s="19"/>
    </row>
  </sheetData>
  <pageMargins left="0.75000000000000011" right="0.75000000000000011" top="1" bottom="1" header="0" footer="0"/>
  <pageSetup paperSize="0" fitToWidth="0" fitToHeight="0" orientation="landscape" horizontalDpi="0" verticalDpi="0" copies="0"/>
  <headerFooter alignWithMargins="0">
    <oddHeader>&amp;LReport: ISTAT&amp;CPivot 1</oddHeader>
    <oddFooter>&amp;L Sez.1:01/01/2014-31/12/2016&amp;R03/01/2017 15:06:13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89525-CA1D-408F-9FAF-ABD8A78760D2}">
  <dimension ref="A1:B35"/>
  <sheetViews>
    <sheetView workbookViewId="0">
      <selection activeCell="F33" sqref="F33"/>
    </sheetView>
  </sheetViews>
  <sheetFormatPr defaultRowHeight="12.75" x14ac:dyDescent="0.2"/>
  <cols>
    <col min="1" max="1" width="85.28515625" bestFit="1" customWidth="1"/>
    <col min="2" max="2" width="10" bestFit="1" customWidth="1"/>
  </cols>
  <sheetData>
    <row r="1" spans="1:2" ht="21" x14ac:dyDescent="0.2">
      <c r="A1" s="1"/>
      <c r="B1" s="2" t="s">
        <v>32</v>
      </c>
    </row>
    <row r="2" spans="1:2" ht="15" x14ac:dyDescent="0.2">
      <c r="A2" s="4" t="s">
        <v>33</v>
      </c>
      <c r="B2" s="5">
        <v>32.9</v>
      </c>
    </row>
    <row r="3" spans="1:2" x14ac:dyDescent="0.2">
      <c r="A3" s="6"/>
      <c r="B3" s="7"/>
    </row>
    <row r="4" spans="1:2" x14ac:dyDescent="0.2">
      <c r="A4" s="8" t="s">
        <v>2</v>
      </c>
      <c r="B4" s="9">
        <v>31</v>
      </c>
    </row>
    <row r="5" spans="1:2" x14ac:dyDescent="0.2">
      <c r="A5" s="8" t="s">
        <v>3</v>
      </c>
      <c r="B5" s="9">
        <v>81.5</v>
      </c>
    </row>
    <row r="6" spans="1:2" x14ac:dyDescent="0.2">
      <c r="A6" s="8" t="s">
        <v>4</v>
      </c>
      <c r="B6" s="9">
        <v>0</v>
      </c>
    </row>
    <row r="7" spans="1:2" x14ac:dyDescent="0.2">
      <c r="A7" s="8" t="s">
        <v>5</v>
      </c>
      <c r="B7" s="9">
        <v>0</v>
      </c>
    </row>
    <row r="8" spans="1:2" x14ac:dyDescent="0.2">
      <c r="A8" s="8" t="s">
        <v>6</v>
      </c>
      <c r="B8" s="9">
        <v>57.75</v>
      </c>
    </row>
    <row r="9" spans="1:2" x14ac:dyDescent="0.2">
      <c r="A9" s="8" t="s">
        <v>7</v>
      </c>
      <c r="B9" s="9">
        <v>0</v>
      </c>
    </row>
    <row r="10" spans="1:2" x14ac:dyDescent="0.2">
      <c r="A10" s="8" t="s">
        <v>8</v>
      </c>
      <c r="B10" s="9">
        <v>0</v>
      </c>
    </row>
    <row r="11" spans="1:2" x14ac:dyDescent="0.2">
      <c r="A11" s="8" t="s">
        <v>9</v>
      </c>
      <c r="B11" s="9">
        <v>740.25</v>
      </c>
    </row>
    <row r="12" spans="1:2" x14ac:dyDescent="0.2">
      <c r="A12" s="8" t="s">
        <v>10</v>
      </c>
      <c r="B12" s="9">
        <v>0</v>
      </c>
    </row>
    <row r="13" spans="1:2" x14ac:dyDescent="0.2">
      <c r="A13" s="8" t="s">
        <v>11</v>
      </c>
      <c r="B13" s="9">
        <v>1456.75</v>
      </c>
    </row>
    <row r="14" spans="1:2" x14ac:dyDescent="0.2">
      <c r="A14" s="10"/>
      <c r="B14" s="11"/>
    </row>
    <row r="15" spans="1:2" ht="15" x14ac:dyDescent="0.2">
      <c r="A15" s="4" t="s">
        <v>12</v>
      </c>
      <c r="B15" s="5">
        <v>2367.25</v>
      </c>
    </row>
    <row r="16" spans="1:2" x14ac:dyDescent="0.2">
      <c r="A16" s="6"/>
      <c r="B16" s="7"/>
    </row>
    <row r="17" spans="1:2" x14ac:dyDescent="0.2">
      <c r="A17" s="8" t="s">
        <v>13</v>
      </c>
      <c r="B17" s="7">
        <v>15444.25</v>
      </c>
    </row>
    <row r="18" spans="1:2" x14ac:dyDescent="0.2">
      <c r="A18" s="8" t="s">
        <v>14</v>
      </c>
      <c r="B18" s="9">
        <v>13987.5</v>
      </c>
    </row>
    <row r="19" spans="1:2" x14ac:dyDescent="0.2">
      <c r="A19" s="8"/>
      <c r="B19" s="9"/>
    </row>
    <row r="20" spans="1:2" x14ac:dyDescent="0.2">
      <c r="A20" s="8" t="s">
        <v>15</v>
      </c>
      <c r="B20" s="9">
        <v>13077</v>
      </c>
    </row>
    <row r="21" spans="1:2" x14ac:dyDescent="0.2">
      <c r="A21" s="8" t="s">
        <v>16</v>
      </c>
      <c r="B21" s="9">
        <v>197.75</v>
      </c>
    </row>
    <row r="22" spans="1:2" ht="15" x14ac:dyDescent="0.2">
      <c r="A22" s="4" t="s">
        <v>17</v>
      </c>
      <c r="B22" s="5">
        <v>13274.75</v>
      </c>
    </row>
    <row r="23" spans="1:2" x14ac:dyDescent="0.2">
      <c r="A23" s="8"/>
      <c r="B23" s="9"/>
    </row>
    <row r="24" spans="1:2" x14ac:dyDescent="0.2">
      <c r="A24" s="8" t="s">
        <v>18</v>
      </c>
      <c r="B24" s="16">
        <v>0.84672289039610216</v>
      </c>
    </row>
    <row r="25" spans="1:2" x14ac:dyDescent="0.2">
      <c r="A25" s="8" t="s">
        <v>19</v>
      </c>
      <c r="B25" s="16">
        <v>1.2804118037457306E-2</v>
      </c>
    </row>
    <row r="26" spans="1:2" x14ac:dyDescent="0.2">
      <c r="A26" s="8" t="s">
        <v>20</v>
      </c>
      <c r="B26" s="16">
        <v>2.0072195153536107E-3</v>
      </c>
    </row>
    <row r="27" spans="1:2" x14ac:dyDescent="0.2">
      <c r="A27" s="8" t="s">
        <v>21</v>
      </c>
      <c r="B27" s="16">
        <v>5.2770448548812663E-3</v>
      </c>
    </row>
    <row r="28" spans="1:2" x14ac:dyDescent="0.2">
      <c r="A28" s="8" t="s">
        <v>22</v>
      </c>
      <c r="B28" s="16">
        <v>0</v>
      </c>
    </row>
    <row r="29" spans="1:2" x14ac:dyDescent="0.2">
      <c r="A29" s="8" t="s">
        <v>23</v>
      </c>
      <c r="B29" s="16">
        <v>0</v>
      </c>
    </row>
    <row r="30" spans="1:2" x14ac:dyDescent="0.2">
      <c r="A30" s="8" t="s">
        <v>24</v>
      </c>
      <c r="B30" s="16">
        <v>3.7392557100539036E-3</v>
      </c>
    </row>
    <row r="31" spans="1:2" x14ac:dyDescent="0.2">
      <c r="A31" s="8" t="s">
        <v>25</v>
      </c>
      <c r="B31" s="16">
        <v>0</v>
      </c>
    </row>
    <row r="32" spans="1:2" x14ac:dyDescent="0.2">
      <c r="A32" s="8" t="s">
        <v>26</v>
      </c>
      <c r="B32" s="16">
        <v>0</v>
      </c>
    </row>
    <row r="33" spans="1:2" x14ac:dyDescent="0.2">
      <c r="A33" s="8" t="s">
        <v>27</v>
      </c>
      <c r="B33" s="16">
        <v>4.7930459556145492E-2</v>
      </c>
    </row>
    <row r="34" spans="1:2" x14ac:dyDescent="0.2">
      <c r="A34" s="8" t="s">
        <v>28</v>
      </c>
      <c r="B34" s="16">
        <v>0</v>
      </c>
    </row>
    <row r="35" spans="1:2" x14ac:dyDescent="0.2">
      <c r="A35" s="8" t="s">
        <v>29</v>
      </c>
      <c r="B35" s="16">
        <v>9.4323129967463615E-2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6F636-B20A-45FB-8951-55E7E73ADD12}">
  <dimension ref="A1:B35"/>
  <sheetViews>
    <sheetView workbookViewId="0">
      <selection sqref="A1:B35"/>
    </sheetView>
  </sheetViews>
  <sheetFormatPr defaultRowHeight="12.75" x14ac:dyDescent="0.2"/>
  <cols>
    <col min="1" max="1" width="85.28515625" bestFit="1" customWidth="1"/>
    <col min="2" max="2" width="10" bestFit="1" customWidth="1"/>
  </cols>
  <sheetData>
    <row r="1" spans="1:2" ht="21" x14ac:dyDescent="0.2">
      <c r="A1" s="21"/>
      <c r="B1" s="22" t="s">
        <v>30</v>
      </c>
    </row>
    <row r="2" spans="1:2" ht="15" x14ac:dyDescent="0.2">
      <c r="A2" s="23" t="s">
        <v>31</v>
      </c>
      <c r="B2" s="24">
        <v>33</v>
      </c>
    </row>
    <row r="3" spans="1:2" x14ac:dyDescent="0.2">
      <c r="A3" s="25"/>
      <c r="B3" s="26"/>
    </row>
    <row r="4" spans="1:2" x14ac:dyDescent="0.2">
      <c r="A4" s="27" t="s">
        <v>2</v>
      </c>
      <c r="B4" s="28">
        <v>14.5</v>
      </c>
    </row>
    <row r="5" spans="1:2" x14ac:dyDescent="0.2">
      <c r="A5" s="27" t="s">
        <v>3</v>
      </c>
      <c r="B5" s="28">
        <v>67.75</v>
      </c>
    </row>
    <row r="6" spans="1:2" x14ac:dyDescent="0.2">
      <c r="A6" s="27" t="s">
        <v>4</v>
      </c>
      <c r="B6" s="28">
        <v>0</v>
      </c>
    </row>
    <row r="7" spans="1:2" x14ac:dyDescent="0.2">
      <c r="A7" s="27" t="s">
        <v>5</v>
      </c>
      <c r="B7" s="28">
        <v>0</v>
      </c>
    </row>
    <row r="8" spans="1:2" x14ac:dyDescent="0.2">
      <c r="A8" s="27" t="s">
        <v>6</v>
      </c>
      <c r="B8" s="28">
        <v>0</v>
      </c>
    </row>
    <row r="9" spans="1:2" x14ac:dyDescent="0.2">
      <c r="A9" s="27" t="s">
        <v>7</v>
      </c>
      <c r="B9" s="28">
        <v>0</v>
      </c>
    </row>
    <row r="10" spans="1:2" x14ac:dyDescent="0.2">
      <c r="A10" s="27" t="s">
        <v>8</v>
      </c>
      <c r="B10" s="28">
        <v>76</v>
      </c>
    </row>
    <row r="11" spans="1:2" x14ac:dyDescent="0.2">
      <c r="A11" s="27" t="s">
        <v>9</v>
      </c>
      <c r="B11" s="28">
        <v>517</v>
      </c>
    </row>
    <row r="12" spans="1:2" x14ac:dyDescent="0.2">
      <c r="A12" s="27" t="s">
        <v>10</v>
      </c>
      <c r="B12" s="28">
        <v>0</v>
      </c>
    </row>
    <row r="13" spans="1:2" x14ac:dyDescent="0.2">
      <c r="A13" s="27" t="s">
        <v>11</v>
      </c>
      <c r="B13" s="28">
        <v>2752.75</v>
      </c>
    </row>
    <row r="14" spans="1:2" x14ac:dyDescent="0.2">
      <c r="A14" s="29"/>
      <c r="B14" s="30"/>
    </row>
    <row r="15" spans="1:2" ht="15" x14ac:dyDescent="0.2">
      <c r="A15" s="23" t="s">
        <v>12</v>
      </c>
      <c r="B15" s="24">
        <v>3428</v>
      </c>
    </row>
    <row r="16" spans="1:2" x14ac:dyDescent="0.2">
      <c r="A16" s="25"/>
      <c r="B16" s="26"/>
    </row>
    <row r="17" spans="1:2" x14ac:dyDescent="0.2">
      <c r="A17" s="27" t="s">
        <v>13</v>
      </c>
      <c r="B17" s="26">
        <v>15698.5</v>
      </c>
    </row>
    <row r="18" spans="1:2" x14ac:dyDescent="0.2">
      <c r="A18" s="27" t="s">
        <v>14</v>
      </c>
      <c r="B18" s="28">
        <v>12945.75</v>
      </c>
    </row>
    <row r="19" spans="1:2" x14ac:dyDescent="0.2">
      <c r="A19" s="27"/>
      <c r="B19" s="28"/>
    </row>
    <row r="20" spans="1:2" x14ac:dyDescent="0.2">
      <c r="A20" s="27" t="s">
        <v>15</v>
      </c>
      <c r="B20" s="28">
        <v>12442.5</v>
      </c>
    </row>
    <row r="21" spans="1:2" x14ac:dyDescent="0.2">
      <c r="A21" s="27" t="s">
        <v>16</v>
      </c>
      <c r="B21" s="28">
        <v>172</v>
      </c>
    </row>
    <row r="22" spans="1:2" ht="15" x14ac:dyDescent="0.2">
      <c r="A22" s="23" t="s">
        <v>17</v>
      </c>
      <c r="B22" s="24">
        <v>12614.5</v>
      </c>
    </row>
    <row r="23" spans="1:2" x14ac:dyDescent="0.2">
      <c r="A23" s="27"/>
      <c r="B23" s="28"/>
    </row>
    <row r="24" spans="1:2" x14ac:dyDescent="0.2">
      <c r="A24" s="27" t="s">
        <v>18</v>
      </c>
      <c r="B24" s="31">
        <v>0.7925916488836513</v>
      </c>
    </row>
    <row r="25" spans="1:2" x14ac:dyDescent="0.2">
      <c r="A25" s="27" t="s">
        <v>19</v>
      </c>
      <c r="B25" s="31">
        <v>1.0956460808357486E-2</v>
      </c>
    </row>
    <row r="26" spans="1:2" x14ac:dyDescent="0.2">
      <c r="A26" s="27" t="s">
        <v>20</v>
      </c>
      <c r="B26" s="31">
        <v>9.2365512628595089E-4</v>
      </c>
    </row>
    <row r="27" spans="1:2" x14ac:dyDescent="0.2">
      <c r="A27" s="27" t="s">
        <v>21</v>
      </c>
      <c r="B27" s="31">
        <v>4.3156989521291843E-3</v>
      </c>
    </row>
    <row r="28" spans="1:2" x14ac:dyDescent="0.2">
      <c r="A28" s="27" t="s">
        <v>22</v>
      </c>
      <c r="B28" s="31">
        <v>0</v>
      </c>
    </row>
    <row r="29" spans="1:2" x14ac:dyDescent="0.2">
      <c r="A29" s="27" t="s">
        <v>23</v>
      </c>
      <c r="B29" s="31">
        <v>0</v>
      </c>
    </row>
    <row r="30" spans="1:2" x14ac:dyDescent="0.2">
      <c r="A30" s="27" t="s">
        <v>24</v>
      </c>
      <c r="B30" s="31">
        <v>0</v>
      </c>
    </row>
    <row r="31" spans="1:2" x14ac:dyDescent="0.2">
      <c r="A31" s="27" t="s">
        <v>25</v>
      </c>
      <c r="B31" s="31">
        <v>0</v>
      </c>
    </row>
    <row r="32" spans="1:2" x14ac:dyDescent="0.2">
      <c r="A32" s="27" t="s">
        <v>26</v>
      </c>
      <c r="B32" s="31">
        <v>4.8412268688091216E-3</v>
      </c>
    </row>
    <row r="33" spans="1:2" x14ac:dyDescent="0.2">
      <c r="A33" s="27" t="s">
        <v>27</v>
      </c>
      <c r="B33" s="31">
        <v>3.2933082778609422E-2</v>
      </c>
    </row>
    <row r="34" spans="1:2" x14ac:dyDescent="0.2">
      <c r="A34" s="27" t="s">
        <v>28</v>
      </c>
      <c r="B34" s="31">
        <v>0</v>
      </c>
    </row>
    <row r="35" spans="1:2" x14ac:dyDescent="0.2">
      <c r="A35" s="27" t="s">
        <v>29</v>
      </c>
      <c r="B35" s="31">
        <v>0.17535114819887251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ED990-DE93-410B-8C61-C5B1E2E1FAD8}">
  <dimension ref="A1:B35"/>
  <sheetViews>
    <sheetView tabSelected="1" workbookViewId="0">
      <selection activeCell="G31" sqref="G31"/>
    </sheetView>
  </sheetViews>
  <sheetFormatPr defaultRowHeight="12.75" x14ac:dyDescent="0.2"/>
  <cols>
    <col min="1" max="1" width="85.28515625" bestFit="1" customWidth="1"/>
    <col min="2" max="2" width="10" bestFit="1" customWidth="1"/>
  </cols>
  <sheetData>
    <row r="1" spans="1:2" ht="21" x14ac:dyDescent="0.2">
      <c r="A1" s="1"/>
      <c r="B1" s="2" t="s">
        <v>34</v>
      </c>
    </row>
    <row r="2" spans="1:2" ht="15" x14ac:dyDescent="0.2">
      <c r="A2" s="4" t="s">
        <v>35</v>
      </c>
      <c r="B2" s="5">
        <v>34.56</v>
      </c>
    </row>
    <row r="3" spans="1:2" x14ac:dyDescent="0.2">
      <c r="A3" s="6"/>
      <c r="B3" s="7"/>
    </row>
    <row r="4" spans="1:2" x14ac:dyDescent="0.2">
      <c r="A4" s="8" t="s">
        <v>2</v>
      </c>
      <c r="B4" s="9">
        <f>77.5+3</f>
        <v>80.5</v>
      </c>
    </row>
    <row r="5" spans="1:2" x14ac:dyDescent="0.2">
      <c r="A5" s="8" t="s">
        <v>3</v>
      </c>
      <c r="B5" s="9">
        <v>76.5</v>
      </c>
    </row>
    <row r="6" spans="1:2" x14ac:dyDescent="0.2">
      <c r="A6" s="8" t="s">
        <v>4</v>
      </c>
      <c r="B6" s="9">
        <v>0</v>
      </c>
    </row>
    <row r="7" spans="1:2" x14ac:dyDescent="0.2">
      <c r="A7" s="8" t="s">
        <v>5</v>
      </c>
      <c r="B7" s="9">
        <v>0</v>
      </c>
    </row>
    <row r="8" spans="1:2" x14ac:dyDescent="0.2">
      <c r="A8" s="8" t="s">
        <v>6</v>
      </c>
      <c r="B8" s="9">
        <v>0</v>
      </c>
    </row>
    <row r="9" spans="1:2" x14ac:dyDescent="0.2">
      <c r="A9" s="8" t="s">
        <v>7</v>
      </c>
      <c r="B9" s="9">
        <v>0</v>
      </c>
    </row>
    <row r="10" spans="1:2" x14ac:dyDescent="0.2">
      <c r="A10" s="8" t="s">
        <v>8</v>
      </c>
      <c r="B10" s="9">
        <v>0</v>
      </c>
    </row>
    <row r="11" spans="1:2" x14ac:dyDescent="0.2">
      <c r="A11" s="8" t="s">
        <v>9</v>
      </c>
      <c r="B11" s="9">
        <f>746.25+5.5</f>
        <v>751.75</v>
      </c>
    </row>
    <row r="12" spans="1:2" x14ac:dyDescent="0.2">
      <c r="A12" s="8" t="s">
        <v>10</v>
      </c>
      <c r="B12" s="9">
        <v>0</v>
      </c>
    </row>
    <row r="13" spans="1:2" x14ac:dyDescent="0.2">
      <c r="A13" s="8" t="s">
        <v>11</v>
      </c>
      <c r="B13" s="9">
        <f>1151.25+122</f>
        <v>1273.25</v>
      </c>
    </row>
    <row r="14" spans="1:2" x14ac:dyDescent="0.2">
      <c r="A14" s="10"/>
      <c r="B14" s="11"/>
    </row>
    <row r="15" spans="1:2" ht="15" x14ac:dyDescent="0.2">
      <c r="A15" s="4" t="s">
        <v>12</v>
      </c>
      <c r="B15" s="5">
        <f>SUM(B4:B14)</f>
        <v>2182</v>
      </c>
    </row>
    <row r="16" spans="1:2" x14ac:dyDescent="0.2">
      <c r="A16" s="6"/>
      <c r="B16" s="7"/>
    </row>
    <row r="17" spans="1:2" x14ac:dyDescent="0.2">
      <c r="A17" s="8" t="s">
        <v>13</v>
      </c>
      <c r="B17" s="7">
        <v>16202.5</v>
      </c>
    </row>
    <row r="18" spans="1:2" x14ac:dyDescent="0.2">
      <c r="A18" s="8" t="s">
        <v>14</v>
      </c>
      <c r="B18" s="9">
        <f>16202.5-1151.25-122</f>
        <v>14929.25</v>
      </c>
    </row>
    <row r="19" spans="1:2" x14ac:dyDescent="0.2">
      <c r="A19" s="8"/>
      <c r="B19" s="9"/>
    </row>
    <row r="20" spans="1:2" x14ac:dyDescent="0.2">
      <c r="A20" s="8" t="s">
        <v>15</v>
      </c>
      <c r="B20" s="9">
        <v>14421</v>
      </c>
    </row>
    <row r="21" spans="1:2" x14ac:dyDescent="0.2">
      <c r="A21" s="8" t="s">
        <v>16</v>
      </c>
      <c r="B21" s="9">
        <v>400.5</v>
      </c>
    </row>
    <row r="22" spans="1:2" ht="15" x14ac:dyDescent="0.2">
      <c r="A22" s="4" t="s">
        <v>17</v>
      </c>
      <c r="B22" s="5">
        <f>SUM(B20:B21)</f>
        <v>14821.5</v>
      </c>
    </row>
    <row r="23" spans="1:2" x14ac:dyDescent="0.2">
      <c r="A23" s="8"/>
      <c r="B23" s="9"/>
    </row>
    <row r="24" spans="1:2" x14ac:dyDescent="0.2">
      <c r="A24" s="8" t="s">
        <v>18</v>
      </c>
      <c r="B24" s="16">
        <f>+B20/B17</f>
        <v>0.89004783212467209</v>
      </c>
    </row>
    <row r="25" spans="1:2" x14ac:dyDescent="0.2">
      <c r="A25" s="8" t="s">
        <v>19</v>
      </c>
      <c r="B25" s="16">
        <f>+B21/B17</f>
        <v>2.4718407653139946E-2</v>
      </c>
    </row>
    <row r="26" spans="1:2" x14ac:dyDescent="0.2">
      <c r="A26" s="8" t="s">
        <v>20</v>
      </c>
      <c r="B26" s="16">
        <f t="shared" ref="B26:B35" si="0">+B4/$B$17</f>
        <v>4.9683690788458572E-3</v>
      </c>
    </row>
    <row r="27" spans="1:2" x14ac:dyDescent="0.2">
      <c r="A27" s="8" t="s">
        <v>21</v>
      </c>
      <c r="B27" s="16">
        <f t="shared" si="0"/>
        <v>4.7214935966671812E-3</v>
      </c>
    </row>
    <row r="28" spans="1:2" x14ac:dyDescent="0.2">
      <c r="A28" s="8" t="s">
        <v>22</v>
      </c>
      <c r="B28" s="16">
        <f t="shared" si="0"/>
        <v>0</v>
      </c>
    </row>
    <row r="29" spans="1:2" x14ac:dyDescent="0.2">
      <c r="A29" s="8" t="s">
        <v>23</v>
      </c>
      <c r="B29" s="16">
        <f t="shared" si="0"/>
        <v>0</v>
      </c>
    </row>
    <row r="30" spans="1:2" x14ac:dyDescent="0.2">
      <c r="A30" s="8" t="s">
        <v>24</v>
      </c>
      <c r="B30" s="16">
        <f t="shared" si="0"/>
        <v>0</v>
      </c>
    </row>
    <row r="31" spans="1:2" x14ac:dyDescent="0.2">
      <c r="A31" s="8" t="s">
        <v>25</v>
      </c>
      <c r="B31" s="16">
        <f t="shared" si="0"/>
        <v>0</v>
      </c>
    </row>
    <row r="32" spans="1:2" x14ac:dyDescent="0.2">
      <c r="A32" s="8" t="s">
        <v>26</v>
      </c>
      <c r="B32" s="16">
        <f t="shared" si="0"/>
        <v>0</v>
      </c>
    </row>
    <row r="33" spans="1:2" x14ac:dyDescent="0.2">
      <c r="A33" s="8" t="s">
        <v>27</v>
      </c>
      <c r="B33" s="16">
        <f t="shared" si="0"/>
        <v>4.6397160931954944E-2</v>
      </c>
    </row>
    <row r="34" spans="1:2" x14ac:dyDescent="0.2">
      <c r="A34" s="8" t="s">
        <v>28</v>
      </c>
      <c r="B34" s="16">
        <f t="shared" si="0"/>
        <v>0</v>
      </c>
    </row>
    <row r="35" spans="1:2" x14ac:dyDescent="0.2">
      <c r="A35" s="8" t="s">
        <v>29</v>
      </c>
      <c r="B35" s="16">
        <f t="shared" si="0"/>
        <v>7.8583551920999847E-2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1_TRIM_2023</vt:lpstr>
      <vt:lpstr>2_TRIM_2023</vt:lpstr>
      <vt:lpstr>3_TRIM_2023</vt:lpstr>
      <vt:lpstr>4_TRIM_2023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Marinella</dc:creator>
  <cp:lastModifiedBy>Donatella Cantoni</cp:lastModifiedBy>
  <cp:lastPrinted>2023-04-12T13:27:04Z</cp:lastPrinted>
  <dcterms:created xsi:type="dcterms:W3CDTF">2017-01-04T09:59:26Z</dcterms:created>
  <dcterms:modified xsi:type="dcterms:W3CDTF">2024-01-25T10:36:01Z</dcterms:modified>
</cp:coreProperties>
</file>